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0" windowWidth="12120" windowHeight="9060"/>
  </bookViews>
  <sheets>
    <sheet name="расчет" sheetId="1" r:id="rId1"/>
  </sheets>
  <definedNames>
    <definedName name="_xlnm.Print_Area" localSheetId="0">расчет!$A$1:$L$68</definedName>
  </definedNames>
  <calcPr calcId="144525"/>
</workbook>
</file>

<file path=xl/calcChain.xml><?xml version="1.0" encoding="utf-8"?>
<calcChain xmlns="http://schemas.openxmlformats.org/spreadsheetml/2006/main">
  <c r="J61" i="1" l="1"/>
  <c r="I61" i="1"/>
  <c r="H61" i="1"/>
  <c r="F61" i="1"/>
  <c r="D61" i="1"/>
  <c r="L61" i="1"/>
  <c r="C61" i="1"/>
  <c r="L60" i="1"/>
  <c r="J60" i="1"/>
  <c r="L55" i="1"/>
  <c r="J55" i="1"/>
  <c r="L50" i="1"/>
  <c r="J50" i="1"/>
  <c r="L45" i="1"/>
  <c r="J45" i="1"/>
  <c r="L40" i="1"/>
  <c r="J40" i="1"/>
  <c r="L35" i="1"/>
  <c r="J35" i="1"/>
  <c r="L30" i="1"/>
  <c r="J30" i="1"/>
  <c r="L25" i="1"/>
  <c r="J25" i="1"/>
  <c r="L20" i="1"/>
  <c r="J20" i="1"/>
  <c r="J15" i="1"/>
  <c r="L15" i="1" s="1"/>
  <c r="J12" i="1"/>
  <c r="L12" i="1" s="1"/>
  <c r="D60" i="1"/>
  <c r="C60" i="1"/>
  <c r="D55" i="1"/>
  <c r="C55" i="1"/>
  <c r="D50" i="1"/>
  <c r="C50" i="1"/>
  <c r="D45" i="1"/>
  <c r="C45" i="1"/>
  <c r="D40" i="1"/>
  <c r="C40" i="1"/>
  <c r="D35" i="1"/>
  <c r="C35" i="1"/>
  <c r="D30" i="1"/>
  <c r="C30" i="1"/>
  <c r="D25" i="1"/>
  <c r="C25" i="1"/>
  <c r="D20" i="1"/>
  <c r="C20" i="1"/>
  <c r="D15" i="1"/>
  <c r="C15" i="1"/>
  <c r="D12" i="1"/>
  <c r="C12" i="1"/>
  <c r="L56" i="1"/>
  <c r="L51" i="1"/>
  <c r="L46" i="1"/>
  <c r="L41" i="1"/>
  <c r="L36" i="1"/>
  <c r="L31" i="1"/>
  <c r="L26" i="1"/>
  <c r="L21" i="1"/>
  <c r="L16" i="1"/>
  <c r="L13" i="1"/>
  <c r="L8" i="1"/>
  <c r="J56" i="1" l="1"/>
  <c r="D56" i="1"/>
  <c r="D51" i="1"/>
  <c r="J51" i="1"/>
  <c r="D46" i="1"/>
  <c r="J46" i="1"/>
  <c r="J41" i="1"/>
  <c r="D41" i="1"/>
  <c r="J36" i="1"/>
  <c r="D36" i="1"/>
  <c r="J31" i="1"/>
  <c r="D31" i="1"/>
  <c r="D26" i="1"/>
  <c r="J26" i="1"/>
  <c r="J21" i="1"/>
  <c r="D21" i="1"/>
  <c r="D16" i="1"/>
  <c r="J16" i="1"/>
  <c r="D13" i="1"/>
  <c r="J13" i="1"/>
  <c r="J8" i="1"/>
  <c r="D8" i="1"/>
</calcChain>
</file>

<file path=xl/sharedStrings.xml><?xml version="1.0" encoding="utf-8"?>
<sst xmlns="http://schemas.openxmlformats.org/spreadsheetml/2006/main" count="105" uniqueCount="42">
  <si>
    <t>сумма начислен-ного налога, рублей</t>
  </si>
  <si>
    <t>ставка налога, %</t>
  </si>
  <si>
    <t>кадастро-
вая стоимость, рублей</t>
  </si>
  <si>
    <t>необлага-емая площадь
кв. метров</t>
  </si>
  <si>
    <t>ставка налога</t>
  </si>
  <si>
    <t>сумма налога, рублей</t>
  </si>
  <si>
    <t>А</t>
  </si>
  <si>
    <r>
      <rPr>
        <b/>
        <sz val="11"/>
        <color indexed="8"/>
        <rFont val="Times New Roman"/>
        <family val="1"/>
        <charset val="204"/>
      </rPr>
      <t>Данные о кадастровой стоимости объектов</t>
    </r>
    <r>
      <rPr>
        <sz val="11"/>
        <color indexed="8"/>
        <rFont val="Times New Roman"/>
        <family val="1"/>
        <charset val="204"/>
      </rPr>
      <t xml:space="preserve"> - сайт Управление Росреестра Ростовской области
вверху по линейке - электронные услуги
справа - информация в режиме on-line</t>
    </r>
  </si>
  <si>
    <t>облагаемая площадь
кв. метров</t>
  </si>
  <si>
    <t>Правообладатель (уникальный номер)</t>
  </si>
  <si>
    <t>Итого по МО</t>
  </si>
  <si>
    <t xml:space="preserve">жилой дом </t>
  </si>
  <si>
    <t xml:space="preserve">квартира </t>
  </si>
  <si>
    <t>х</t>
  </si>
  <si>
    <t>Итого по правообладателю:</t>
  </si>
  <si>
    <t>и т.д.</t>
  </si>
  <si>
    <t xml:space="preserve">гараж  </t>
  </si>
  <si>
    <t>иные строения, помещения и сооружения</t>
  </si>
  <si>
    <t>В условиях действующего налогового законодательства*</t>
  </si>
  <si>
    <t>инвентари-зационная стоимость, рублей</t>
  </si>
  <si>
    <t>В условиях нового налогового законодательства**</t>
  </si>
  <si>
    <t>** В условиях нового законодательства расчет налога производится отдельно по каждому объекту налогообложения.</t>
  </si>
  <si>
    <t>вид объекта (жилой дом, жилое помещение, квартира, и т.д.)</t>
  </si>
  <si>
    <t xml:space="preserve">* В условиях действующего законодательства  расчет налога производится исходя из  суммарной инвентаризационной стоимости объектов. При наличии у правообладателя нескольких объектов имущества ставка и сумма начисленного налога  указывается в строке "Итого по правообладателю". </t>
  </si>
  <si>
    <t>площадь, кв. метров</t>
  </si>
  <si>
    <t>источник получения сведений о  кадастровой стоимости</t>
  </si>
  <si>
    <t xml:space="preserve">Сравнительный анализ изменения налоговой нагрузки 
</t>
  </si>
  <si>
    <t>р-н.Миллеровский сл.Позднеевка ул.Украинская д.20                                                КН-61:22:0050801:567</t>
  </si>
  <si>
    <t>с/п.Криворожское р-н.Миллеровский х.Каменка ул.Вишневая д.8                                                   кн-61:22:0100401:552</t>
  </si>
  <si>
    <t>р-н.Миллеровский сл.Позднеевка ул.Специалистов д.16                                                          кн-61:22:0050801:651</t>
  </si>
  <si>
    <t>р-н.Миллеровский х.Каменка ул.Почтовая д.6                                                                             кн-61:22:0100401:394</t>
  </si>
  <si>
    <t>р-н.Миллеровский сл.Криворожье ул.им В.И.Ленина д.73                                                         кн-61:22:0050101:1274</t>
  </si>
  <si>
    <t>р-н.Миллеровский сл.Криворожье ул.Первомайская д.4                                                     кн-61:22:0050101:856</t>
  </si>
  <si>
    <t>р-н.Миллеровский сл.Криворожье ул.Овчинникова д.58                                                    кн-61:22:0000000:341</t>
  </si>
  <si>
    <t>р-н.Миллеровский сл.Криворожье ул.Овчинникова д.46                                                    кн-61:22:0050101:1488</t>
  </si>
  <si>
    <t>р-н.Миллеровский х.Каменка ул.Садовая д.46                                                     кн-61:22:0100401:547</t>
  </si>
  <si>
    <t>р-н.Миллеровский х.Каменка ул.Школьная д.1                                                    кн-61:22:0100401:413</t>
  </si>
  <si>
    <t>р-н.Миллеровский х.Каменка ул.Садовая д.17                                                     кн-61:22:0100401:270</t>
  </si>
  <si>
    <t>Всего:</t>
  </si>
  <si>
    <t>Криворожское сельское поселение</t>
  </si>
  <si>
    <r>
      <t xml:space="preserve">Исполнитель </t>
    </r>
    <r>
      <rPr>
        <sz val="14"/>
        <color theme="1"/>
        <rFont val="Times New Roman"/>
        <family val="1"/>
        <charset val="204"/>
      </rPr>
      <t>Боханов Александр Георгиевич</t>
    </r>
  </si>
  <si>
    <r>
      <t xml:space="preserve">телефон   </t>
    </r>
    <r>
      <rPr>
        <sz val="14"/>
        <color theme="1"/>
        <rFont val="Times New Roman"/>
        <family val="1"/>
        <charset val="204"/>
      </rPr>
      <t>8(863)85-58-333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</si>
</sst>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#,##0.00000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4" fillId="0" borderId="0"/>
  </cellStyleXfs>
  <cellXfs count="136">
    <xf numFmtId="0" fontId="0" fillId="0" borderId="0" xfId="0"/>
    <xf numFmtId="0" fontId="3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right" vertical="center"/>
    </xf>
    <xf numFmtId="166" fontId="4" fillId="0" borderId="18" xfId="0" applyNumberFormat="1" applyFont="1" applyBorder="1" applyAlignment="1">
      <alignment horizontal="right" vertical="center"/>
    </xf>
    <xf numFmtId="164" fontId="4" fillId="0" borderId="19" xfId="1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166" fontId="4" fillId="0" borderId="20" xfId="0" applyNumberFormat="1" applyFont="1" applyBorder="1" applyAlignment="1">
      <alignment horizontal="right" vertical="center"/>
    </xf>
    <xf numFmtId="0" fontId="3" fillId="0" borderId="0" xfId="0" applyFont="1" applyAlignment="1">
      <alignment vertical="top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164" fontId="4" fillId="0" borderId="24" xfId="1" applyNumberFormat="1" applyFont="1" applyBorder="1" applyAlignment="1">
      <alignment horizontal="right" vertical="center"/>
    </xf>
    <xf numFmtId="0" fontId="3" fillId="2" borderId="0" xfId="0" applyFont="1" applyFill="1"/>
    <xf numFmtId="3" fontId="4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/>
    <xf numFmtId="166" fontId="4" fillId="2" borderId="18" xfId="0" applyNumberFormat="1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top"/>
    </xf>
    <xf numFmtId="0" fontId="4" fillId="0" borderId="20" xfId="0" applyFont="1" applyBorder="1" applyAlignment="1">
      <alignment horizontal="center" vertical="center"/>
    </xf>
    <xf numFmtId="166" fontId="4" fillId="2" borderId="20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2" fillId="0" borderId="35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37" xfId="0" applyFont="1" applyBorder="1" applyAlignment="1">
      <alignment horizontal="center" wrapText="1"/>
    </xf>
    <xf numFmtId="0" fontId="9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/>
    <xf numFmtId="0" fontId="4" fillId="2" borderId="2" xfId="0" applyFont="1" applyFill="1" applyBorder="1"/>
    <xf numFmtId="0" fontId="4" fillId="0" borderId="4" xfId="0" applyFont="1" applyBorder="1"/>
    <xf numFmtId="0" fontId="4" fillId="0" borderId="30" xfId="0" applyFont="1" applyBorder="1"/>
    <xf numFmtId="0" fontId="4" fillId="2" borderId="33" xfId="0" applyFont="1" applyFill="1" applyBorder="1"/>
    <xf numFmtId="0" fontId="4" fillId="0" borderId="20" xfId="0" applyFont="1" applyBorder="1"/>
    <xf numFmtId="0" fontId="4" fillId="2" borderId="20" xfId="0" applyFont="1" applyFill="1" applyBorder="1"/>
    <xf numFmtId="0" fontId="4" fillId="0" borderId="19" xfId="0" applyFont="1" applyBorder="1"/>
    <xf numFmtId="0" fontId="4" fillId="0" borderId="15" xfId="0" applyFont="1" applyBorder="1"/>
    <xf numFmtId="0" fontId="4" fillId="2" borderId="17" xfId="0" applyFont="1" applyFill="1" applyBorder="1"/>
    <xf numFmtId="3" fontId="4" fillId="2" borderId="29" xfId="0" applyNumberFormat="1" applyFont="1" applyFill="1" applyBorder="1" applyAlignment="1">
      <alignment horizontal="right" vertical="center"/>
    </xf>
    <xf numFmtId="3" fontId="4" fillId="2" borderId="30" xfId="0" applyNumberFormat="1" applyFont="1" applyFill="1" applyBorder="1" applyAlignment="1">
      <alignment horizontal="right" vertical="center"/>
    </xf>
    <xf numFmtId="0" fontId="4" fillId="2" borderId="30" xfId="0" applyFont="1" applyFill="1" applyBorder="1"/>
    <xf numFmtId="0" fontId="4" fillId="2" borderId="14" xfId="0" applyFont="1" applyFill="1" applyBorder="1"/>
    <xf numFmtId="0" fontId="9" fillId="0" borderId="0" xfId="0" applyNumberFormat="1" applyFont="1" applyBorder="1" applyAlignment="1">
      <alignment horizontal="left" vertical="top" wrapText="1"/>
    </xf>
    <xf numFmtId="0" fontId="4" fillId="0" borderId="38" xfId="0" applyFont="1" applyBorder="1" applyAlignment="1">
      <alignment horizontal="center" vertical="center"/>
    </xf>
    <xf numFmtId="0" fontId="13" fillId="0" borderId="0" xfId="0" applyFont="1"/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164" fontId="4" fillId="0" borderId="15" xfId="1" applyNumberFormat="1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4" fontId="4" fillId="0" borderId="40" xfId="1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 vertical="center"/>
    </xf>
    <xf numFmtId="0" fontId="4" fillId="0" borderId="28" xfId="0" applyFont="1" applyBorder="1"/>
    <xf numFmtId="0" fontId="4" fillId="0" borderId="21" xfId="0" applyFont="1" applyBorder="1"/>
    <xf numFmtId="10" fontId="4" fillId="0" borderId="5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0" borderId="20" xfId="0" applyFont="1" applyBorder="1"/>
    <xf numFmtId="0" fontId="12" fillId="0" borderId="41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44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5" xfId="0" applyFont="1" applyBorder="1" applyAlignment="1">
      <alignment horizontal="left"/>
    </xf>
    <xf numFmtId="0" fontId="12" fillId="0" borderId="4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5" fillId="0" borderId="20" xfId="2" applyFont="1" applyBorder="1"/>
    <xf numFmtId="0" fontId="12" fillId="0" borderId="21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0" xfId="0" applyFont="1" applyBorder="1" applyAlignment="1">
      <alignment horizontal="center"/>
    </xf>
    <xf numFmtId="3" fontId="4" fillId="0" borderId="20" xfId="0" applyNumberFormat="1" applyFont="1" applyBorder="1"/>
    <xf numFmtId="2" fontId="4" fillId="0" borderId="20" xfId="0" applyNumberFormat="1" applyFont="1" applyBorder="1"/>
    <xf numFmtId="3" fontId="4" fillId="2" borderId="20" xfId="0" applyNumberFormat="1" applyFont="1" applyFill="1" applyBorder="1"/>
    <xf numFmtId="166" fontId="4" fillId="0" borderId="20" xfId="0" applyNumberFormat="1" applyFont="1" applyBorder="1"/>
    <xf numFmtId="0" fontId="12" fillId="0" borderId="42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49" fontId="12" fillId="0" borderId="36" xfId="0" applyNumberFormat="1" applyFont="1" applyBorder="1" applyAlignment="1">
      <alignment horizontal="center" vertical="center" wrapText="1"/>
    </xf>
    <xf numFmtId="49" fontId="12" fillId="0" borderId="35" xfId="0" applyNumberFormat="1" applyFont="1" applyBorder="1" applyAlignment="1">
      <alignment horizontal="center" vertical="center" wrapText="1"/>
    </xf>
    <xf numFmtId="49" fontId="12" fillId="0" borderId="34" xfId="0" applyNumberFormat="1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13" fillId="0" borderId="0" xfId="0" applyNumberFormat="1" applyFont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3" fontId="4" fillId="0" borderId="10" xfId="0" applyNumberFormat="1" applyFont="1" applyBorder="1"/>
    <xf numFmtId="2" fontId="4" fillId="0" borderId="11" xfId="0" applyNumberFormat="1" applyFont="1" applyBorder="1"/>
    <xf numFmtId="2" fontId="4" fillId="0" borderId="21" xfId="0" applyNumberFormat="1" applyFont="1" applyBorder="1"/>
    <xf numFmtId="4" fontId="4" fillId="0" borderId="20" xfId="0" applyNumberFormat="1" applyFont="1" applyBorder="1"/>
    <xf numFmtId="166" fontId="4" fillId="2" borderId="20" xfId="0" applyNumberFormat="1" applyFont="1" applyFill="1" applyBorder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view="pageBreakPreview" zoomScale="80" zoomScaleNormal="100" zoomScaleSheetLayoutView="80" workbookViewId="0">
      <selection activeCell="D20" sqref="D20"/>
    </sheetView>
  </sheetViews>
  <sheetFormatPr defaultRowHeight="15" x14ac:dyDescent="0.25"/>
  <cols>
    <col min="1" max="1" width="33.85546875" style="1" customWidth="1"/>
    <col min="2" max="2" width="18.7109375" style="1" customWidth="1"/>
    <col min="3" max="3" width="15" style="1" customWidth="1"/>
    <col min="4" max="5" width="12.28515625" style="1" customWidth="1"/>
    <col min="6" max="6" width="16.140625" style="26" bestFit="1" customWidth="1"/>
    <col min="7" max="7" width="16.140625" style="26" customWidth="1"/>
    <col min="8" max="8" width="12.28515625" style="1" customWidth="1"/>
    <col min="9" max="9" width="13" style="1" customWidth="1"/>
    <col min="10" max="10" width="15.42578125" style="26" customWidth="1"/>
    <col min="11" max="11" width="14.28515625" style="1" customWidth="1"/>
    <col min="12" max="12" width="18.140625" style="1" customWidth="1"/>
    <col min="13" max="13" width="12.28515625" style="1" customWidth="1"/>
    <col min="14" max="14" width="11.7109375" style="1" customWidth="1"/>
    <col min="15" max="16384" width="9.140625" style="1"/>
  </cols>
  <sheetData>
    <row r="1" spans="1:12" ht="19.5" customHeight="1" x14ac:dyDescent="0.25">
      <c r="A1" s="23"/>
      <c r="B1" s="23"/>
      <c r="C1" s="23"/>
      <c r="D1" s="23"/>
      <c r="E1" s="23"/>
      <c r="F1" s="29"/>
      <c r="G1" s="29"/>
      <c r="H1" s="23"/>
      <c r="I1" s="111"/>
      <c r="J1" s="111"/>
      <c r="K1" s="111"/>
      <c r="L1" s="111"/>
    </row>
    <row r="2" spans="1:12" ht="18.75" x14ac:dyDescent="0.25">
      <c r="A2" s="121" t="s">
        <v>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s="26" customFormat="1" ht="24.75" customHeight="1" thickBot="1" x14ac:dyDescent="0.3">
      <c r="A3" s="119" t="s">
        <v>39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ht="36.75" customHeight="1" x14ac:dyDescent="0.3">
      <c r="A4" s="122" t="s">
        <v>9</v>
      </c>
      <c r="B4" s="122" t="s">
        <v>22</v>
      </c>
      <c r="C4" s="124" t="s">
        <v>18</v>
      </c>
      <c r="D4" s="125"/>
      <c r="E4" s="126"/>
      <c r="F4" s="127" t="s">
        <v>20</v>
      </c>
      <c r="G4" s="128"/>
      <c r="H4" s="128"/>
      <c r="I4" s="128"/>
      <c r="J4" s="128"/>
      <c r="K4" s="129"/>
      <c r="L4" s="130"/>
    </row>
    <row r="5" spans="1:12" ht="94.5" thickBot="1" x14ac:dyDescent="0.3">
      <c r="A5" s="123"/>
      <c r="B5" s="123"/>
      <c r="C5" s="70" t="s">
        <v>19</v>
      </c>
      <c r="D5" s="71" t="s">
        <v>0</v>
      </c>
      <c r="E5" s="72" t="s">
        <v>1</v>
      </c>
      <c r="F5" s="73" t="s">
        <v>2</v>
      </c>
      <c r="G5" s="74" t="s">
        <v>25</v>
      </c>
      <c r="H5" s="75" t="s">
        <v>24</v>
      </c>
      <c r="I5" s="75" t="s">
        <v>3</v>
      </c>
      <c r="J5" s="76" t="s">
        <v>8</v>
      </c>
      <c r="K5" s="75" t="s">
        <v>4</v>
      </c>
      <c r="L5" s="77" t="s">
        <v>5</v>
      </c>
    </row>
    <row r="6" spans="1:12" ht="17.25" thickBot="1" x14ac:dyDescent="0.3">
      <c r="A6" s="44" t="s">
        <v>6</v>
      </c>
      <c r="B6" s="44">
        <v>1</v>
      </c>
      <c r="C6" s="38">
        <v>2</v>
      </c>
      <c r="D6" s="39">
        <v>3</v>
      </c>
      <c r="E6" s="68">
        <v>4</v>
      </c>
      <c r="F6" s="2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4">
        <v>11</v>
      </c>
    </row>
    <row r="7" spans="1:12" ht="18.75" customHeight="1" thickBot="1" x14ac:dyDescent="0.3">
      <c r="A7" s="78" t="s">
        <v>10</v>
      </c>
      <c r="B7" s="79" t="s">
        <v>13</v>
      </c>
      <c r="C7" s="80"/>
      <c r="D7" s="81"/>
      <c r="E7" s="4"/>
      <c r="F7" s="82"/>
      <c r="G7" s="83" t="s">
        <v>13</v>
      </c>
      <c r="H7" s="83" t="s">
        <v>13</v>
      </c>
      <c r="I7" s="83" t="s">
        <v>13</v>
      </c>
      <c r="J7" s="83" t="s">
        <v>13</v>
      </c>
      <c r="K7" s="83" t="s">
        <v>13</v>
      </c>
      <c r="L7" s="84"/>
    </row>
    <row r="8" spans="1:12" ht="16.5" x14ac:dyDescent="0.25">
      <c r="A8" s="112" t="s">
        <v>27</v>
      </c>
      <c r="B8" s="45" t="s">
        <v>11</v>
      </c>
      <c r="C8" s="36">
        <v>95298</v>
      </c>
      <c r="D8" s="90">
        <f>C8*E8</f>
        <v>95.298000000000002</v>
      </c>
      <c r="E8" s="89">
        <v>1E-3</v>
      </c>
      <c r="F8" s="63">
        <v>694769.5</v>
      </c>
      <c r="G8" s="40"/>
      <c r="H8" s="6">
        <v>52.2</v>
      </c>
      <c r="I8" s="5">
        <v>50</v>
      </c>
      <c r="J8" s="30">
        <f>H8-I8</f>
        <v>2.2000000000000028</v>
      </c>
      <c r="K8" s="89">
        <v>1E-3</v>
      </c>
      <c r="L8" s="25">
        <f>F8/H8*J8*K8</f>
        <v>29.281473180076667</v>
      </c>
    </row>
    <row r="9" spans="1:12" ht="16.5" x14ac:dyDescent="0.25">
      <c r="A9" s="113"/>
      <c r="B9" s="46" t="s">
        <v>12</v>
      </c>
      <c r="C9" s="37"/>
      <c r="D9" s="33"/>
      <c r="E9" s="52"/>
      <c r="F9" s="64"/>
      <c r="G9" s="35"/>
      <c r="H9" s="9"/>
      <c r="I9" s="8"/>
      <c r="J9" s="34"/>
      <c r="K9" s="9"/>
      <c r="L9" s="7"/>
    </row>
    <row r="10" spans="1:12" ht="16.5" x14ac:dyDescent="0.25">
      <c r="A10" s="113"/>
      <c r="B10" s="46" t="s">
        <v>16</v>
      </c>
      <c r="C10" s="37"/>
      <c r="D10" s="33"/>
      <c r="E10" s="52"/>
      <c r="F10" s="64"/>
      <c r="G10" s="35"/>
      <c r="H10" s="9"/>
      <c r="I10" s="8"/>
      <c r="J10" s="34"/>
      <c r="K10" s="9"/>
      <c r="L10" s="7"/>
    </row>
    <row r="11" spans="1:12" ht="17.25" thickBot="1" x14ac:dyDescent="0.3">
      <c r="A11" s="114"/>
      <c r="B11" s="46" t="s">
        <v>15</v>
      </c>
      <c r="C11" s="37"/>
      <c r="D11" s="33"/>
      <c r="E11" s="52"/>
      <c r="F11" s="64"/>
      <c r="G11" s="35"/>
      <c r="H11" s="9"/>
      <c r="I11" s="8"/>
      <c r="J11" s="34"/>
      <c r="K11" s="9"/>
      <c r="L11" s="7"/>
    </row>
    <row r="12" spans="1:12" ht="18" customHeight="1" thickBot="1" x14ac:dyDescent="0.3">
      <c r="A12" s="85" t="s">
        <v>14</v>
      </c>
      <c r="B12" s="86" t="s">
        <v>13</v>
      </c>
      <c r="C12" s="131">
        <f>C8</f>
        <v>95298</v>
      </c>
      <c r="D12" s="132">
        <f>D8</f>
        <v>95.298000000000002</v>
      </c>
      <c r="E12" s="89">
        <v>1E-3</v>
      </c>
      <c r="F12" s="63">
        <v>694769.5</v>
      </c>
      <c r="G12" s="40"/>
      <c r="H12" s="6">
        <v>52.2</v>
      </c>
      <c r="I12" s="5">
        <v>50</v>
      </c>
      <c r="J12" s="30">
        <f>H12-I12</f>
        <v>2.2000000000000028</v>
      </c>
      <c r="K12" s="89">
        <v>1E-3</v>
      </c>
      <c r="L12" s="25">
        <f>F12/H12*J12*K12</f>
        <v>29.281473180076667</v>
      </c>
    </row>
    <row r="13" spans="1:12" ht="16.5" customHeight="1" x14ac:dyDescent="0.25">
      <c r="A13" s="115" t="s">
        <v>28</v>
      </c>
      <c r="B13" s="47" t="s">
        <v>11</v>
      </c>
      <c r="C13" s="53">
        <v>54670</v>
      </c>
      <c r="D13" s="90">
        <f>C13*E13</f>
        <v>54.67</v>
      </c>
      <c r="E13" s="89">
        <v>1E-3</v>
      </c>
      <c r="F13" s="91">
        <v>864286</v>
      </c>
      <c r="G13" s="54"/>
      <c r="H13" s="55">
        <v>69.3</v>
      </c>
      <c r="I13" s="55">
        <v>50</v>
      </c>
      <c r="J13" s="30">
        <f>H13-I13</f>
        <v>19.299999999999997</v>
      </c>
      <c r="K13" s="89">
        <v>1E-3</v>
      </c>
      <c r="L13" s="25">
        <f>F13/H13*J13*K13</f>
        <v>240.70302741702739</v>
      </c>
    </row>
    <row r="14" spans="1:12" ht="47.25" customHeight="1" thickBot="1" x14ac:dyDescent="0.3">
      <c r="A14" s="116"/>
      <c r="B14" s="48" t="s">
        <v>17</v>
      </c>
      <c r="C14" s="56"/>
      <c r="D14" s="33"/>
      <c r="E14" s="52"/>
      <c r="F14" s="65"/>
      <c r="G14" s="57"/>
      <c r="H14" s="58"/>
      <c r="I14" s="58"/>
      <c r="J14" s="59"/>
      <c r="K14" s="58"/>
      <c r="L14" s="60"/>
    </row>
    <row r="15" spans="1:12" ht="19.5" customHeight="1" thickBot="1" x14ac:dyDescent="0.3">
      <c r="A15" s="85" t="s">
        <v>14</v>
      </c>
      <c r="B15" s="92" t="s">
        <v>13</v>
      </c>
      <c r="C15" s="87">
        <f>C13</f>
        <v>54670</v>
      </c>
      <c r="D15" s="133">
        <f>D13</f>
        <v>54.67</v>
      </c>
      <c r="E15" s="89">
        <v>1E-3</v>
      </c>
      <c r="F15" s="91">
        <v>864286</v>
      </c>
      <c r="G15" s="54"/>
      <c r="H15" s="55">
        <v>69.3</v>
      </c>
      <c r="I15" s="55">
        <v>50</v>
      </c>
      <c r="J15" s="30">
        <f>H15-I15</f>
        <v>19.299999999999997</v>
      </c>
      <c r="K15" s="89">
        <v>1E-3</v>
      </c>
      <c r="L15" s="25">
        <f>F15/H15*J15*K15</f>
        <v>240.70302741702739</v>
      </c>
    </row>
    <row r="16" spans="1:12" ht="24.75" customHeight="1" thickBot="1" x14ac:dyDescent="0.3">
      <c r="A16" s="109" t="s">
        <v>29</v>
      </c>
      <c r="B16" s="45" t="s">
        <v>11</v>
      </c>
      <c r="C16" s="91">
        <v>53692</v>
      </c>
      <c r="D16" s="90">
        <f>C16*E16</f>
        <v>53.692</v>
      </c>
      <c r="E16" s="89">
        <v>1E-3</v>
      </c>
      <c r="F16" s="66">
        <v>725924.25</v>
      </c>
      <c r="G16" s="62"/>
      <c r="H16" s="61">
        <v>54.7</v>
      </c>
      <c r="I16" s="61">
        <v>50</v>
      </c>
      <c r="J16" s="34">
        <f>H16-I16</f>
        <v>4.7000000000000028</v>
      </c>
      <c r="K16" s="89">
        <v>1E-3</v>
      </c>
      <c r="L16" s="25">
        <f t="shared" ref="L16:L57" si="0">F16/H16*J16*K16</f>
        <v>62.373747257769693</v>
      </c>
    </row>
    <row r="17" spans="1:12" ht="17.25" thickBot="1" x14ac:dyDescent="0.3">
      <c r="A17" s="110"/>
      <c r="B17" s="46" t="s">
        <v>12</v>
      </c>
      <c r="C17" s="36"/>
      <c r="D17" s="50"/>
      <c r="E17" s="51"/>
      <c r="F17" s="63"/>
      <c r="G17" s="40"/>
      <c r="H17" s="6"/>
      <c r="I17" s="5"/>
      <c r="J17" s="34"/>
      <c r="K17" s="89"/>
      <c r="L17" s="25"/>
    </row>
    <row r="18" spans="1:12" ht="17.25" thickBot="1" x14ac:dyDescent="0.3">
      <c r="A18" s="110"/>
      <c r="B18" s="46" t="s">
        <v>16</v>
      </c>
      <c r="C18" s="37"/>
      <c r="D18" s="33"/>
      <c r="E18" s="52"/>
      <c r="F18" s="64"/>
      <c r="G18" s="35"/>
      <c r="H18" s="9"/>
      <c r="I18" s="8"/>
      <c r="J18" s="34"/>
      <c r="K18" s="89"/>
      <c r="L18" s="25"/>
    </row>
    <row r="19" spans="1:12" ht="17.25" thickBot="1" x14ac:dyDescent="0.3">
      <c r="A19" s="110"/>
      <c r="B19" s="46" t="s">
        <v>15</v>
      </c>
      <c r="C19" s="37"/>
      <c r="D19" s="33"/>
      <c r="E19" s="52"/>
      <c r="F19" s="64"/>
      <c r="G19" s="35"/>
      <c r="H19" s="9"/>
      <c r="I19" s="8"/>
      <c r="J19" s="34"/>
      <c r="K19" s="89"/>
      <c r="L19" s="25"/>
    </row>
    <row r="20" spans="1:12" ht="17.25" thickBot="1" x14ac:dyDescent="0.3">
      <c r="A20" s="85" t="s">
        <v>14</v>
      </c>
      <c r="B20" s="86" t="s">
        <v>13</v>
      </c>
      <c r="C20" s="87">
        <f>C16</f>
        <v>53692</v>
      </c>
      <c r="D20" s="133">
        <f>D16</f>
        <v>53.692</v>
      </c>
      <c r="E20" s="89">
        <v>1E-3</v>
      </c>
      <c r="F20" s="66">
        <v>725924.25</v>
      </c>
      <c r="G20" s="62"/>
      <c r="H20" s="61">
        <v>54.7</v>
      </c>
      <c r="I20" s="61">
        <v>50</v>
      </c>
      <c r="J20" s="34">
        <f>H20-I20</f>
        <v>4.7000000000000028</v>
      </c>
      <c r="K20" s="89">
        <v>1E-3</v>
      </c>
      <c r="L20" s="25">
        <f t="shared" ref="L20" si="1">F20/H20*J20*K20</f>
        <v>62.373747257769693</v>
      </c>
    </row>
    <row r="21" spans="1:12" ht="17.25" thickBot="1" x14ac:dyDescent="0.3">
      <c r="A21" s="109" t="s">
        <v>30</v>
      </c>
      <c r="B21" s="93" t="s">
        <v>11</v>
      </c>
      <c r="C21" s="58">
        <v>65667</v>
      </c>
      <c r="D21" s="90">
        <f>C21*E21</f>
        <v>65.667000000000002</v>
      </c>
      <c r="E21" s="89">
        <v>1E-3</v>
      </c>
      <c r="F21" s="59">
        <v>1147172</v>
      </c>
      <c r="G21" s="59"/>
      <c r="H21" s="91">
        <v>80.099999999999994</v>
      </c>
      <c r="I21" s="58">
        <v>50</v>
      </c>
      <c r="J21" s="34">
        <f>H21-I21</f>
        <v>30.099999999999994</v>
      </c>
      <c r="K21" s="89">
        <v>1E-3</v>
      </c>
      <c r="L21" s="25">
        <f t="shared" si="0"/>
        <v>431.08460923845195</v>
      </c>
    </row>
    <row r="22" spans="1:12" ht="17.25" thickBot="1" x14ac:dyDescent="0.3">
      <c r="A22" s="110"/>
      <c r="B22" s="94" t="s">
        <v>12</v>
      </c>
      <c r="C22" s="58"/>
      <c r="D22" s="58"/>
      <c r="E22" s="58"/>
      <c r="F22" s="59"/>
      <c r="G22" s="59"/>
      <c r="H22" s="58"/>
      <c r="I22" s="58"/>
      <c r="J22" s="59"/>
      <c r="K22" s="89"/>
      <c r="L22" s="25"/>
    </row>
    <row r="23" spans="1:12" ht="17.25" thickBot="1" x14ac:dyDescent="0.3">
      <c r="A23" s="110"/>
      <c r="B23" s="94" t="s">
        <v>16</v>
      </c>
      <c r="C23" s="58"/>
      <c r="D23" s="58"/>
      <c r="E23" s="58"/>
      <c r="F23" s="59"/>
      <c r="G23" s="59"/>
      <c r="H23" s="58"/>
      <c r="I23" s="58"/>
      <c r="J23" s="59"/>
      <c r="K23" s="89"/>
      <c r="L23" s="25"/>
    </row>
    <row r="24" spans="1:12" ht="17.25" thickBot="1" x14ac:dyDescent="0.3">
      <c r="A24" s="110"/>
      <c r="B24" s="94" t="s">
        <v>15</v>
      </c>
      <c r="C24" s="58"/>
      <c r="D24" s="58"/>
      <c r="E24" s="58"/>
      <c r="F24" s="59"/>
      <c r="G24" s="59"/>
      <c r="H24" s="58"/>
      <c r="I24" s="58"/>
      <c r="J24" s="59"/>
      <c r="K24" s="89"/>
      <c r="L24" s="25"/>
    </row>
    <row r="25" spans="1:12" ht="17.25" thickBot="1" x14ac:dyDescent="0.3">
      <c r="A25" s="85" t="s">
        <v>14</v>
      </c>
      <c r="B25" s="95" t="s">
        <v>13</v>
      </c>
      <c r="C25" s="58">
        <f>C21</f>
        <v>65667</v>
      </c>
      <c r="D25" s="106">
        <f>D21</f>
        <v>65.667000000000002</v>
      </c>
      <c r="E25" s="89">
        <v>1E-3</v>
      </c>
      <c r="F25" s="59">
        <v>1147172</v>
      </c>
      <c r="G25" s="59"/>
      <c r="H25" s="91">
        <v>80.099999999999994</v>
      </c>
      <c r="I25" s="58">
        <v>50</v>
      </c>
      <c r="J25" s="34">
        <f>H25-I25</f>
        <v>30.099999999999994</v>
      </c>
      <c r="K25" s="89">
        <v>1E-3</v>
      </c>
      <c r="L25" s="25">
        <f t="shared" ref="L25" si="2">F25/H25*J25*K25</f>
        <v>431.08460923845195</v>
      </c>
    </row>
    <row r="26" spans="1:12" ht="17.25" thickBot="1" x14ac:dyDescent="0.3">
      <c r="A26" s="109" t="s">
        <v>31</v>
      </c>
      <c r="B26" s="93" t="s">
        <v>11</v>
      </c>
      <c r="C26" s="58">
        <v>50484</v>
      </c>
      <c r="D26" s="90">
        <f>C26*E26</f>
        <v>50.484000000000002</v>
      </c>
      <c r="E26" s="89">
        <v>1E-3</v>
      </c>
      <c r="F26" s="59">
        <v>650803.96</v>
      </c>
      <c r="G26" s="59"/>
      <c r="H26" s="58">
        <v>53.4</v>
      </c>
      <c r="I26" s="58">
        <v>50</v>
      </c>
      <c r="J26" s="34">
        <f>H26-I26</f>
        <v>3.3999999999999986</v>
      </c>
      <c r="K26" s="89">
        <v>1E-3</v>
      </c>
      <c r="L26" s="25">
        <f t="shared" si="0"/>
        <v>41.436956254681625</v>
      </c>
    </row>
    <row r="27" spans="1:12" ht="17.25" thickBot="1" x14ac:dyDescent="0.3">
      <c r="A27" s="110"/>
      <c r="B27" s="94" t="s">
        <v>12</v>
      </c>
      <c r="C27" s="58"/>
      <c r="D27" s="58"/>
      <c r="E27" s="58"/>
      <c r="F27" s="59"/>
      <c r="G27" s="59"/>
      <c r="H27" s="58"/>
      <c r="I27" s="58"/>
      <c r="J27" s="59"/>
      <c r="K27" s="89"/>
      <c r="L27" s="25"/>
    </row>
    <row r="28" spans="1:12" ht="17.25" thickBot="1" x14ac:dyDescent="0.3">
      <c r="A28" s="110"/>
      <c r="B28" s="94" t="s">
        <v>16</v>
      </c>
      <c r="C28" s="58"/>
      <c r="D28" s="58"/>
      <c r="E28" s="58"/>
      <c r="F28" s="59"/>
      <c r="G28" s="59"/>
      <c r="H28" s="58"/>
      <c r="I28" s="58"/>
      <c r="J28" s="59"/>
      <c r="K28" s="89"/>
      <c r="L28" s="25"/>
    </row>
    <row r="29" spans="1:12" ht="17.25" thickBot="1" x14ac:dyDescent="0.3">
      <c r="A29" s="110"/>
      <c r="B29" s="94" t="s">
        <v>15</v>
      </c>
      <c r="C29" s="58"/>
      <c r="D29" s="58"/>
      <c r="E29" s="58"/>
      <c r="F29" s="59"/>
      <c r="G29" s="59"/>
      <c r="H29" s="58"/>
      <c r="I29" s="58"/>
      <c r="J29" s="59"/>
      <c r="K29" s="89"/>
      <c r="L29" s="25"/>
    </row>
    <row r="30" spans="1:12" ht="17.25" thickBot="1" x14ac:dyDescent="0.3">
      <c r="A30" s="85" t="s">
        <v>14</v>
      </c>
      <c r="B30" s="97" t="s">
        <v>13</v>
      </c>
      <c r="C30" s="88">
        <f>C26</f>
        <v>50484</v>
      </c>
      <c r="D30" s="133">
        <f>D26</f>
        <v>50.484000000000002</v>
      </c>
      <c r="E30" s="89">
        <v>1E-3</v>
      </c>
      <c r="F30" s="59">
        <v>650803.96</v>
      </c>
      <c r="G30" s="59"/>
      <c r="H30" s="58">
        <v>53.4</v>
      </c>
      <c r="I30" s="58">
        <v>50</v>
      </c>
      <c r="J30" s="34">
        <f>H30-I30</f>
        <v>3.3999999999999986</v>
      </c>
      <c r="K30" s="89">
        <v>1E-3</v>
      </c>
      <c r="L30" s="25">
        <f t="shared" ref="L30" si="3">F30/H30*J30*K30</f>
        <v>41.436956254681625</v>
      </c>
    </row>
    <row r="31" spans="1:12" ht="17.25" thickBot="1" x14ac:dyDescent="0.3">
      <c r="A31" s="109" t="s">
        <v>32</v>
      </c>
      <c r="B31" s="93" t="s">
        <v>11</v>
      </c>
      <c r="C31" s="99">
        <v>35910</v>
      </c>
      <c r="D31" s="90">
        <f>C31*E31</f>
        <v>35.910000000000004</v>
      </c>
      <c r="E31" s="89">
        <v>1E-3</v>
      </c>
      <c r="F31" s="59">
        <v>102589.67</v>
      </c>
      <c r="G31" s="59"/>
      <c r="H31" s="91">
        <v>59.7</v>
      </c>
      <c r="I31" s="58">
        <v>50</v>
      </c>
      <c r="J31" s="34">
        <f>H31-I31</f>
        <v>9.7000000000000028</v>
      </c>
      <c r="K31" s="89">
        <v>1E-3</v>
      </c>
      <c r="L31" s="25">
        <f t="shared" si="0"/>
        <v>16.668673350083754</v>
      </c>
    </row>
    <row r="32" spans="1:12" ht="17.25" thickBot="1" x14ac:dyDescent="0.3">
      <c r="A32" s="110"/>
      <c r="B32" s="94" t="s">
        <v>12</v>
      </c>
      <c r="C32" s="58"/>
      <c r="D32" s="58"/>
      <c r="E32" s="58"/>
      <c r="F32" s="59"/>
      <c r="G32" s="59"/>
      <c r="H32" s="58"/>
      <c r="I32" s="58"/>
      <c r="J32" s="59"/>
      <c r="K32" s="89"/>
      <c r="L32" s="25"/>
    </row>
    <row r="33" spans="1:12" ht="17.25" thickBot="1" x14ac:dyDescent="0.3">
      <c r="A33" s="110"/>
      <c r="B33" s="94" t="s">
        <v>16</v>
      </c>
      <c r="C33" s="58"/>
      <c r="D33" s="58"/>
      <c r="E33" s="58"/>
      <c r="F33" s="59"/>
      <c r="G33" s="59"/>
      <c r="H33" s="58"/>
      <c r="I33" s="58"/>
      <c r="J33" s="59"/>
      <c r="K33" s="89"/>
      <c r="L33" s="25"/>
    </row>
    <row r="34" spans="1:12" ht="17.25" thickBot="1" x14ac:dyDescent="0.3">
      <c r="A34" s="110"/>
      <c r="B34" s="94" t="s">
        <v>15</v>
      </c>
      <c r="C34" s="58"/>
      <c r="D34" s="58"/>
      <c r="E34" s="58"/>
      <c r="F34" s="59"/>
      <c r="G34" s="59"/>
      <c r="H34" s="58"/>
      <c r="I34" s="58"/>
      <c r="J34" s="59"/>
      <c r="K34" s="89"/>
      <c r="L34" s="25"/>
    </row>
    <row r="35" spans="1:12" ht="17.25" thickBot="1" x14ac:dyDescent="0.3">
      <c r="A35" s="96" t="s">
        <v>14</v>
      </c>
      <c r="B35" s="100" t="s">
        <v>13</v>
      </c>
      <c r="C35" s="88">
        <f>C31</f>
        <v>35910</v>
      </c>
      <c r="D35" s="133">
        <f>D31</f>
        <v>35.910000000000004</v>
      </c>
      <c r="E35" s="89">
        <v>1E-3</v>
      </c>
      <c r="F35" s="59">
        <v>102589.67</v>
      </c>
      <c r="G35" s="59"/>
      <c r="H35" s="91">
        <v>59.7</v>
      </c>
      <c r="I35" s="58">
        <v>50</v>
      </c>
      <c r="J35" s="34">
        <f>H35-I35</f>
        <v>9.7000000000000028</v>
      </c>
      <c r="K35" s="89">
        <v>1E-3</v>
      </c>
      <c r="L35" s="25">
        <f t="shared" ref="L35" si="4">F35/H35*J35*K35</f>
        <v>16.668673350083754</v>
      </c>
    </row>
    <row r="36" spans="1:12" ht="17.25" thickBot="1" x14ac:dyDescent="0.3">
      <c r="A36" s="109" t="s">
        <v>33</v>
      </c>
      <c r="B36" s="101" t="s">
        <v>11</v>
      </c>
      <c r="C36" s="91">
        <v>38019</v>
      </c>
      <c r="D36" s="90">
        <f>C36*E36</f>
        <v>38.018999999999998</v>
      </c>
      <c r="E36" s="89">
        <v>1E-3</v>
      </c>
      <c r="F36" s="91">
        <v>805921.71</v>
      </c>
      <c r="G36" s="59"/>
      <c r="H36" s="91">
        <v>88.5</v>
      </c>
      <c r="I36" s="58">
        <v>50</v>
      </c>
      <c r="J36" s="34">
        <f>H36-I36</f>
        <v>38.5</v>
      </c>
      <c r="K36" s="89">
        <v>1E-3</v>
      </c>
      <c r="L36" s="25">
        <f t="shared" si="0"/>
        <v>350.59870999999998</v>
      </c>
    </row>
    <row r="37" spans="1:12" ht="17.25" thickBot="1" x14ac:dyDescent="0.3">
      <c r="A37" s="110"/>
      <c r="B37" s="101" t="s">
        <v>12</v>
      </c>
      <c r="C37" s="58"/>
      <c r="D37" s="58"/>
      <c r="E37" s="58"/>
      <c r="F37" s="59"/>
      <c r="G37" s="59"/>
      <c r="H37" s="58"/>
      <c r="I37" s="58"/>
      <c r="J37" s="59"/>
      <c r="K37" s="89"/>
      <c r="L37" s="25"/>
    </row>
    <row r="38" spans="1:12" ht="17.25" thickBot="1" x14ac:dyDescent="0.3">
      <c r="A38" s="110"/>
      <c r="B38" s="101" t="s">
        <v>16</v>
      </c>
      <c r="C38" s="58"/>
      <c r="D38" s="58"/>
      <c r="E38" s="58"/>
      <c r="F38" s="59"/>
      <c r="G38" s="59"/>
      <c r="H38" s="58"/>
      <c r="I38" s="58"/>
      <c r="J38" s="59"/>
      <c r="K38" s="89"/>
      <c r="L38" s="25"/>
    </row>
    <row r="39" spans="1:12" ht="17.25" thickBot="1" x14ac:dyDescent="0.3">
      <c r="A39" s="110"/>
      <c r="B39" s="101" t="s">
        <v>15</v>
      </c>
      <c r="C39" s="58"/>
      <c r="D39" s="58"/>
      <c r="E39" s="58"/>
      <c r="F39" s="59"/>
      <c r="G39" s="59"/>
      <c r="H39" s="58"/>
      <c r="I39" s="58"/>
      <c r="J39" s="59"/>
      <c r="K39" s="89"/>
      <c r="L39" s="25"/>
    </row>
    <row r="40" spans="1:12" ht="17.25" thickBot="1" x14ac:dyDescent="0.3">
      <c r="A40" s="96" t="s">
        <v>14</v>
      </c>
      <c r="B40" s="98" t="s">
        <v>13</v>
      </c>
      <c r="C40" s="58">
        <f>C36</f>
        <v>38019</v>
      </c>
      <c r="D40" s="106">
        <f>D36</f>
        <v>38.018999999999998</v>
      </c>
      <c r="E40" s="89">
        <v>1E-3</v>
      </c>
      <c r="F40" s="91">
        <v>805921.71</v>
      </c>
      <c r="G40" s="59"/>
      <c r="H40" s="91">
        <v>88.5</v>
      </c>
      <c r="I40" s="58">
        <v>50</v>
      </c>
      <c r="J40" s="34">
        <f>H40-I40</f>
        <v>38.5</v>
      </c>
      <c r="K40" s="89">
        <v>1E-3</v>
      </c>
      <c r="L40" s="25">
        <f t="shared" ref="L40" si="5">F40/H40*J40*K40</f>
        <v>350.59870999999998</v>
      </c>
    </row>
    <row r="41" spans="1:12" ht="17.25" thickBot="1" x14ac:dyDescent="0.3">
      <c r="A41" s="109" t="s">
        <v>34</v>
      </c>
      <c r="B41" s="101" t="s">
        <v>11</v>
      </c>
      <c r="C41" s="91">
        <v>68229</v>
      </c>
      <c r="D41" s="90">
        <f>C41*E41</f>
        <v>68.228999999999999</v>
      </c>
      <c r="E41" s="89">
        <v>1E-3</v>
      </c>
      <c r="F41" s="91">
        <v>1125677.75</v>
      </c>
      <c r="G41" s="59"/>
      <c r="H41" s="91">
        <v>98.6</v>
      </c>
      <c r="I41" s="58">
        <v>50</v>
      </c>
      <c r="J41" s="34">
        <f>H41-I41</f>
        <v>48.599999999999994</v>
      </c>
      <c r="K41" s="89">
        <v>1E-3</v>
      </c>
      <c r="L41" s="25">
        <f t="shared" si="0"/>
        <v>554.84724797160243</v>
      </c>
    </row>
    <row r="42" spans="1:12" ht="17.25" thickBot="1" x14ac:dyDescent="0.3">
      <c r="A42" s="110"/>
      <c r="B42" s="101" t="s">
        <v>12</v>
      </c>
      <c r="C42" s="58"/>
      <c r="D42" s="58"/>
      <c r="E42" s="58"/>
      <c r="F42" s="59"/>
      <c r="G42" s="59"/>
      <c r="H42" s="58"/>
      <c r="I42" s="58"/>
      <c r="J42" s="59"/>
      <c r="K42" s="89"/>
      <c r="L42" s="25"/>
    </row>
    <row r="43" spans="1:12" ht="17.25" thickBot="1" x14ac:dyDescent="0.3">
      <c r="A43" s="110"/>
      <c r="B43" s="101" t="s">
        <v>16</v>
      </c>
      <c r="C43" s="58"/>
      <c r="D43" s="58"/>
      <c r="E43" s="58"/>
      <c r="F43" s="59"/>
      <c r="G43" s="59"/>
      <c r="H43" s="58"/>
      <c r="I43" s="58"/>
      <c r="J43" s="59"/>
      <c r="K43" s="89"/>
      <c r="L43" s="25"/>
    </row>
    <row r="44" spans="1:12" ht="17.25" thickBot="1" x14ac:dyDescent="0.3">
      <c r="A44" s="110"/>
      <c r="B44" s="101" t="s">
        <v>15</v>
      </c>
      <c r="C44" s="58"/>
      <c r="D44" s="58"/>
      <c r="E44" s="58"/>
      <c r="F44" s="59"/>
      <c r="G44" s="59"/>
      <c r="H44" s="58"/>
      <c r="I44" s="58"/>
      <c r="J44" s="59"/>
      <c r="K44" s="89"/>
      <c r="L44" s="25"/>
    </row>
    <row r="45" spans="1:12" ht="17.25" thickBot="1" x14ac:dyDescent="0.3">
      <c r="A45" s="96" t="s">
        <v>14</v>
      </c>
      <c r="B45" s="98" t="s">
        <v>13</v>
      </c>
      <c r="C45" s="58">
        <f>C41</f>
        <v>68229</v>
      </c>
      <c r="D45" s="106">
        <f>D41</f>
        <v>68.228999999999999</v>
      </c>
      <c r="E45" s="89">
        <v>1E-3</v>
      </c>
      <c r="F45" s="91">
        <v>1125677.75</v>
      </c>
      <c r="G45" s="59"/>
      <c r="H45" s="91">
        <v>98.6</v>
      </c>
      <c r="I45" s="58">
        <v>50</v>
      </c>
      <c r="J45" s="34">
        <f>H45-I45</f>
        <v>48.599999999999994</v>
      </c>
      <c r="K45" s="89">
        <v>1E-3</v>
      </c>
      <c r="L45" s="25">
        <f t="shared" ref="L45" si="6">F45/H45*J45*K45</f>
        <v>554.84724797160243</v>
      </c>
    </row>
    <row r="46" spans="1:12" ht="17.25" thickBot="1" x14ac:dyDescent="0.3">
      <c r="A46" s="109" t="s">
        <v>35</v>
      </c>
      <c r="B46" s="101" t="s">
        <v>11</v>
      </c>
      <c r="C46" s="91">
        <v>64578</v>
      </c>
      <c r="D46" s="90">
        <f>C46*E46</f>
        <v>64.578000000000003</v>
      </c>
      <c r="E46" s="89">
        <v>1E-3</v>
      </c>
      <c r="F46" s="91">
        <v>1142929</v>
      </c>
      <c r="G46" s="59"/>
      <c r="H46" s="91">
        <v>79.400000000000006</v>
      </c>
      <c r="I46" s="58">
        <v>50</v>
      </c>
      <c r="J46" s="34">
        <f>H46-I46</f>
        <v>29.400000000000006</v>
      </c>
      <c r="K46" s="89">
        <v>1E-3</v>
      </c>
      <c r="L46" s="25">
        <f t="shared" si="0"/>
        <v>423.20041057934515</v>
      </c>
    </row>
    <row r="47" spans="1:12" ht="17.25" thickBot="1" x14ac:dyDescent="0.3">
      <c r="A47" s="110"/>
      <c r="B47" s="101" t="s">
        <v>12</v>
      </c>
      <c r="C47" s="58"/>
      <c r="D47" s="58"/>
      <c r="E47" s="58"/>
      <c r="F47" s="59"/>
      <c r="G47" s="59"/>
      <c r="H47" s="58"/>
      <c r="I47" s="58"/>
      <c r="J47" s="59"/>
      <c r="K47" s="89"/>
      <c r="L47" s="25"/>
    </row>
    <row r="48" spans="1:12" ht="17.25" thickBot="1" x14ac:dyDescent="0.3">
      <c r="A48" s="110"/>
      <c r="B48" s="101" t="s">
        <v>16</v>
      </c>
      <c r="C48" s="58"/>
      <c r="D48" s="58"/>
      <c r="E48" s="58"/>
      <c r="F48" s="59"/>
      <c r="G48" s="59"/>
      <c r="H48" s="58"/>
      <c r="I48" s="58"/>
      <c r="J48" s="59"/>
      <c r="K48" s="89"/>
      <c r="L48" s="25"/>
    </row>
    <row r="49" spans="1:12" ht="17.25" thickBot="1" x14ac:dyDescent="0.3">
      <c r="A49" s="110"/>
      <c r="B49" s="101" t="s">
        <v>15</v>
      </c>
      <c r="C49" s="58"/>
      <c r="D49" s="58"/>
      <c r="E49" s="58"/>
      <c r="F49" s="59"/>
      <c r="G49" s="59"/>
      <c r="H49" s="58"/>
      <c r="I49" s="58"/>
      <c r="J49" s="59"/>
      <c r="K49" s="89"/>
      <c r="L49" s="25"/>
    </row>
    <row r="50" spans="1:12" ht="17.25" thickBot="1" x14ac:dyDescent="0.3">
      <c r="A50" s="96" t="s">
        <v>14</v>
      </c>
      <c r="B50" s="98" t="s">
        <v>13</v>
      </c>
      <c r="C50" s="58">
        <f>C46</f>
        <v>64578</v>
      </c>
      <c r="D50" s="106">
        <f>D46</f>
        <v>64.578000000000003</v>
      </c>
      <c r="E50" s="89">
        <v>1E-3</v>
      </c>
      <c r="F50" s="91">
        <v>1142929</v>
      </c>
      <c r="G50" s="59"/>
      <c r="H50" s="91">
        <v>79.400000000000006</v>
      </c>
      <c r="I50" s="58">
        <v>50</v>
      </c>
      <c r="J50" s="34">
        <f>H50-I50</f>
        <v>29.400000000000006</v>
      </c>
      <c r="K50" s="89">
        <v>1E-3</v>
      </c>
      <c r="L50" s="25">
        <f t="shared" ref="L50" si="7">F50/H50*J50*K50</f>
        <v>423.20041057934515</v>
      </c>
    </row>
    <row r="51" spans="1:12" ht="17.25" thickBot="1" x14ac:dyDescent="0.3">
      <c r="A51" s="109" t="s">
        <v>36</v>
      </c>
      <c r="B51" s="101" t="s">
        <v>11</v>
      </c>
      <c r="C51" s="91">
        <v>76709</v>
      </c>
      <c r="D51" s="90">
        <f>C51*E51</f>
        <v>76.709000000000003</v>
      </c>
      <c r="E51" s="89">
        <v>1E-3</v>
      </c>
      <c r="F51" s="91">
        <v>953546.6</v>
      </c>
      <c r="G51" s="59"/>
      <c r="H51" s="91">
        <v>65.8</v>
      </c>
      <c r="I51" s="58">
        <v>50</v>
      </c>
      <c r="J51" s="34">
        <f>H51-I51</f>
        <v>15.799999999999997</v>
      </c>
      <c r="K51" s="89">
        <v>1E-3</v>
      </c>
      <c r="L51" s="25">
        <f t="shared" si="0"/>
        <v>228.96711671732518</v>
      </c>
    </row>
    <row r="52" spans="1:12" ht="17.25" thickBot="1" x14ac:dyDescent="0.3">
      <c r="A52" s="110"/>
      <c r="B52" s="101" t="s">
        <v>12</v>
      </c>
      <c r="C52" s="58"/>
      <c r="D52" s="58"/>
      <c r="E52" s="58"/>
      <c r="F52" s="59"/>
      <c r="G52" s="59"/>
      <c r="H52" s="58"/>
      <c r="I52" s="58"/>
      <c r="J52" s="59"/>
      <c r="K52" s="89"/>
      <c r="L52" s="25"/>
    </row>
    <row r="53" spans="1:12" ht="17.25" thickBot="1" x14ac:dyDescent="0.3">
      <c r="A53" s="110"/>
      <c r="B53" s="101" t="s">
        <v>16</v>
      </c>
      <c r="C53" s="58"/>
      <c r="D53" s="58"/>
      <c r="E53" s="58"/>
      <c r="F53" s="59"/>
      <c r="G53" s="59"/>
      <c r="H53" s="58"/>
      <c r="I53" s="58"/>
      <c r="J53" s="59"/>
      <c r="K53" s="89"/>
      <c r="L53" s="25"/>
    </row>
    <row r="54" spans="1:12" ht="17.25" thickBot="1" x14ac:dyDescent="0.3">
      <c r="A54" s="110"/>
      <c r="B54" s="101" t="s">
        <v>15</v>
      </c>
      <c r="C54" s="58"/>
      <c r="D54" s="58"/>
      <c r="E54" s="58"/>
      <c r="F54" s="59"/>
      <c r="G54" s="59"/>
      <c r="H54" s="58"/>
      <c r="I54" s="58"/>
      <c r="J54" s="59"/>
      <c r="K54" s="89"/>
      <c r="L54" s="25"/>
    </row>
    <row r="55" spans="1:12" ht="17.25" thickBot="1" x14ac:dyDescent="0.3">
      <c r="A55" s="96" t="s">
        <v>14</v>
      </c>
      <c r="B55" s="98" t="s">
        <v>13</v>
      </c>
      <c r="C55" s="58">
        <f>C51</f>
        <v>76709</v>
      </c>
      <c r="D55" s="106">
        <f>D51</f>
        <v>76.709000000000003</v>
      </c>
      <c r="E55" s="89">
        <v>1E-3</v>
      </c>
      <c r="F55" s="91">
        <v>953546.6</v>
      </c>
      <c r="G55" s="59"/>
      <c r="H55" s="91">
        <v>65.8</v>
      </c>
      <c r="I55" s="58">
        <v>50</v>
      </c>
      <c r="J55" s="34">
        <f>H55-I55</f>
        <v>15.799999999999997</v>
      </c>
      <c r="K55" s="89">
        <v>1E-3</v>
      </c>
      <c r="L55" s="25">
        <f t="shared" ref="L55" si="8">F55/H55*J55*K55</f>
        <v>228.96711671732518</v>
      </c>
    </row>
    <row r="56" spans="1:12" ht="17.25" thickBot="1" x14ac:dyDescent="0.3">
      <c r="A56" s="109" t="s">
        <v>37</v>
      </c>
      <c r="B56" s="101" t="s">
        <v>11</v>
      </c>
      <c r="C56" s="91">
        <v>72437</v>
      </c>
      <c r="D56" s="90">
        <f>C56*E56</f>
        <v>72.436999999999998</v>
      </c>
      <c r="E56" s="89">
        <v>1E-3</v>
      </c>
      <c r="F56" s="91">
        <v>1049558</v>
      </c>
      <c r="G56" s="59"/>
      <c r="H56" s="91">
        <v>72.599999999999994</v>
      </c>
      <c r="I56" s="58">
        <v>50</v>
      </c>
      <c r="J56" s="34">
        <f>H56-I56</f>
        <v>22.599999999999994</v>
      </c>
      <c r="K56" s="89">
        <v>1E-3</v>
      </c>
      <c r="L56" s="25">
        <f t="shared" si="0"/>
        <v>326.72191184573001</v>
      </c>
    </row>
    <row r="57" spans="1:12" ht="16.5" x14ac:dyDescent="0.25">
      <c r="A57" s="110"/>
      <c r="B57" s="101" t="s">
        <v>12</v>
      </c>
      <c r="C57" s="58"/>
      <c r="D57" s="58"/>
      <c r="E57" s="58"/>
      <c r="F57" s="59"/>
      <c r="G57" s="59"/>
      <c r="H57" s="58"/>
      <c r="I57" s="58"/>
      <c r="J57" s="59"/>
      <c r="K57" s="89"/>
      <c r="L57" s="25"/>
    </row>
    <row r="58" spans="1:12" ht="16.5" x14ac:dyDescent="0.25">
      <c r="A58" s="110"/>
      <c r="B58" s="101" t="s">
        <v>16</v>
      </c>
      <c r="C58" s="58"/>
      <c r="D58" s="58"/>
      <c r="E58" s="58"/>
      <c r="F58" s="59"/>
      <c r="G58" s="59"/>
      <c r="H58" s="58"/>
      <c r="I58" s="58"/>
      <c r="J58" s="59"/>
      <c r="K58" s="58"/>
      <c r="L58" s="58"/>
    </row>
    <row r="59" spans="1:12" ht="17.25" thickBot="1" x14ac:dyDescent="0.3">
      <c r="A59" s="110"/>
      <c r="B59" s="101" t="s">
        <v>15</v>
      </c>
      <c r="C59" s="58"/>
      <c r="D59" s="58"/>
      <c r="E59" s="58"/>
      <c r="F59" s="59"/>
      <c r="G59" s="59"/>
      <c r="H59" s="58"/>
      <c r="I59" s="58"/>
      <c r="J59" s="59"/>
      <c r="K59" s="58"/>
      <c r="L59" s="58"/>
    </row>
    <row r="60" spans="1:12" ht="17.25" thickBot="1" x14ac:dyDescent="0.3">
      <c r="A60" s="102" t="s">
        <v>14</v>
      </c>
      <c r="B60" s="100" t="s">
        <v>13</v>
      </c>
      <c r="C60" s="88">
        <f>C56</f>
        <v>72437</v>
      </c>
      <c r="D60" s="133">
        <f>D56</f>
        <v>72.436999999999998</v>
      </c>
      <c r="E60" s="89">
        <v>1E-3</v>
      </c>
      <c r="F60" s="91">
        <v>1049558</v>
      </c>
      <c r="G60" s="59"/>
      <c r="H60" s="91">
        <v>72.599999999999994</v>
      </c>
      <c r="I60" s="58">
        <v>50</v>
      </c>
      <c r="J60" s="34">
        <f>H60-I60</f>
        <v>22.599999999999994</v>
      </c>
      <c r="K60" s="89">
        <v>1E-3</v>
      </c>
      <c r="L60" s="25">
        <f t="shared" ref="L60" si="9">F60/H60*J60*K60</f>
        <v>326.72191184573001</v>
      </c>
    </row>
    <row r="61" spans="1:12" ht="16.5" x14ac:dyDescent="0.25">
      <c r="A61" s="103" t="s">
        <v>38</v>
      </c>
      <c r="B61" s="104"/>
      <c r="C61" s="134">
        <f>C60+C55+C50+C45+C40+C35+C30+C25+C20+C15+C12</f>
        <v>675693</v>
      </c>
      <c r="D61" s="106">
        <f>D60+D55+D50+D45+D40+D35+D30+D25+D20+D15+D12</f>
        <v>675.69299999999998</v>
      </c>
      <c r="E61" s="89">
        <v>1E-3</v>
      </c>
      <c r="F61" s="107">
        <f>F60+F55+F50+F45+F40+F35+F30+F25+F20+F15+F12</f>
        <v>9263178.4399999995</v>
      </c>
      <c r="G61" s="59"/>
      <c r="H61" s="108">
        <f>H60+H55+H50+H40+H45+H35+H30+H25+H20+H15+H12</f>
        <v>774.30000000000007</v>
      </c>
      <c r="I61" s="105">
        <f>I60+I55+I50+I45+I40+I35+I30+I25+I20+I15+I12</f>
        <v>550</v>
      </c>
      <c r="J61" s="135">
        <f>J60+J55+J50+J45+J40+J35+J30+J25+J20+J15+J12</f>
        <v>224.29999999999995</v>
      </c>
      <c r="K61" s="89">
        <v>1E-3</v>
      </c>
      <c r="L61" s="134">
        <f>L60+L55+L50+L45+L40+L35+L30+L25+L20+L15+L12</f>
        <v>2705.8838838120937</v>
      </c>
    </row>
    <row r="62" spans="1:12" s="69" customFormat="1" ht="36" customHeight="1" x14ac:dyDescent="0.2">
      <c r="A62" s="118" t="s">
        <v>23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</row>
    <row r="63" spans="1:12" s="69" customFormat="1" ht="21.75" customHeight="1" x14ac:dyDescent="0.2">
      <c r="A63" s="120" t="s">
        <v>21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</row>
    <row r="64" spans="1:12" ht="21.75" customHeight="1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1:12" ht="18" customHeight="1" x14ac:dyDescent="0.3">
      <c r="A65" s="49"/>
      <c r="B65" s="41"/>
      <c r="C65" s="41"/>
      <c r="D65" s="41"/>
      <c r="F65" s="1"/>
      <c r="G65" s="1"/>
      <c r="I65" s="13"/>
      <c r="J65" s="42"/>
      <c r="K65" s="41"/>
      <c r="L65" s="43"/>
    </row>
    <row r="66" spans="1:12" ht="18" customHeight="1" x14ac:dyDescent="0.3">
      <c r="A66" s="49" t="s">
        <v>40</v>
      </c>
      <c r="B66" s="41"/>
      <c r="C66" s="41"/>
      <c r="D66" s="41"/>
      <c r="F66" s="1"/>
      <c r="G66" s="1"/>
      <c r="I66" s="16"/>
      <c r="J66" s="42"/>
      <c r="K66" s="41"/>
      <c r="L66" s="43"/>
    </row>
    <row r="67" spans="1:12" ht="18" customHeight="1" x14ac:dyDescent="0.3">
      <c r="A67" s="49" t="s">
        <v>41</v>
      </c>
      <c r="B67" s="41"/>
      <c r="C67" s="41"/>
      <c r="D67" s="41"/>
      <c r="F67" s="1"/>
      <c r="G67" s="1"/>
      <c r="I67" s="13"/>
      <c r="J67" s="42"/>
      <c r="K67" s="41"/>
      <c r="L67" s="41"/>
    </row>
    <row r="68" spans="1:12" ht="50.25" customHeight="1" x14ac:dyDescent="0.25">
      <c r="A68" s="18"/>
      <c r="B68" s="12"/>
      <c r="C68" s="13"/>
      <c r="D68" s="14"/>
      <c r="E68" s="15"/>
      <c r="F68" s="27"/>
      <c r="G68" s="27"/>
      <c r="H68" s="17"/>
      <c r="I68" s="13"/>
      <c r="J68" s="31"/>
      <c r="K68" s="17"/>
      <c r="L68" s="14"/>
    </row>
    <row r="69" spans="1:12" ht="15.75" x14ac:dyDescent="0.25">
      <c r="A69" s="11"/>
      <c r="B69" s="19"/>
      <c r="C69" s="13"/>
      <c r="D69" s="14"/>
      <c r="E69" s="15"/>
      <c r="F69" s="27"/>
      <c r="G69" s="27"/>
      <c r="H69" s="17"/>
      <c r="I69" s="13"/>
      <c r="J69" s="31"/>
      <c r="K69" s="17"/>
      <c r="L69" s="14"/>
    </row>
    <row r="70" spans="1:12" ht="54.75" customHeight="1" x14ac:dyDescent="0.25">
      <c r="A70" s="18"/>
      <c r="B70" s="19"/>
      <c r="C70" s="13"/>
      <c r="D70" s="20"/>
      <c r="E70" s="21"/>
      <c r="F70" s="27"/>
      <c r="G70" s="27"/>
      <c r="H70" s="17"/>
      <c r="I70" s="13"/>
      <c r="J70" s="31"/>
      <c r="K70" s="17"/>
      <c r="L70" s="14"/>
    </row>
    <row r="71" spans="1:12" ht="48.75" customHeight="1" x14ac:dyDescent="0.25">
      <c r="A71" s="18"/>
      <c r="B71" s="12"/>
      <c r="C71" s="13"/>
      <c r="D71" s="14"/>
      <c r="E71" s="22"/>
      <c r="F71" s="27"/>
      <c r="G71" s="27"/>
      <c r="H71" s="17"/>
      <c r="I71" s="13"/>
      <c r="J71" s="31"/>
      <c r="K71" s="17"/>
      <c r="L71" s="14"/>
    </row>
    <row r="72" spans="1:12" ht="43.5" customHeight="1" x14ac:dyDescent="0.25">
      <c r="A72" s="18"/>
      <c r="B72" s="12"/>
      <c r="C72" s="13"/>
      <c r="D72" s="14"/>
      <c r="E72" s="15"/>
      <c r="F72" s="27"/>
      <c r="G72" s="27"/>
      <c r="H72" s="17"/>
      <c r="I72" s="13"/>
      <c r="J72" s="31"/>
      <c r="K72" s="17"/>
      <c r="L72" s="14"/>
    </row>
    <row r="73" spans="1:12" ht="15.75" x14ac:dyDescent="0.25">
      <c r="A73" s="18"/>
      <c r="B73" s="12"/>
      <c r="C73" s="13"/>
      <c r="D73" s="14"/>
      <c r="E73" s="15"/>
      <c r="F73" s="27"/>
      <c r="G73" s="27"/>
      <c r="H73" s="17"/>
      <c r="I73" s="13"/>
      <c r="J73" s="31"/>
      <c r="K73" s="17"/>
      <c r="L73" s="14"/>
    </row>
    <row r="74" spans="1:12" ht="47.25" customHeight="1" x14ac:dyDescent="0.25">
      <c r="A74" s="18"/>
      <c r="B74" s="12"/>
      <c r="C74" s="13"/>
      <c r="D74" s="14"/>
      <c r="E74" s="15"/>
      <c r="F74" s="28"/>
      <c r="G74" s="28"/>
      <c r="H74" s="17"/>
      <c r="I74" s="13"/>
      <c r="J74" s="31"/>
      <c r="K74" s="17"/>
      <c r="L74" s="14"/>
    </row>
    <row r="75" spans="1:12" ht="15.75" x14ac:dyDescent="0.25">
      <c r="A75" s="11"/>
      <c r="B75" s="12"/>
      <c r="C75" s="13"/>
      <c r="D75" s="20"/>
      <c r="E75" s="22"/>
      <c r="F75" s="27"/>
      <c r="G75" s="27"/>
      <c r="H75" s="17"/>
      <c r="I75" s="13"/>
      <c r="J75" s="31"/>
      <c r="K75" s="17"/>
      <c r="L75" s="14"/>
    </row>
    <row r="76" spans="1:12" x14ac:dyDescent="0.25">
      <c r="A76" s="23"/>
      <c r="B76" s="23"/>
      <c r="C76" s="23"/>
      <c r="D76" s="23"/>
      <c r="E76" s="23"/>
      <c r="F76" s="29"/>
      <c r="G76" s="29"/>
      <c r="H76" s="23"/>
      <c r="I76" s="23"/>
      <c r="J76" s="29"/>
      <c r="K76" s="23"/>
      <c r="L76" s="23"/>
    </row>
    <row r="77" spans="1:12" x14ac:dyDescent="0.25">
      <c r="A77" s="23"/>
      <c r="B77" s="23"/>
      <c r="C77" s="23"/>
      <c r="D77" s="23"/>
      <c r="E77" s="23"/>
      <c r="F77" s="29"/>
      <c r="G77" s="29"/>
      <c r="H77" s="23"/>
      <c r="I77" s="23"/>
      <c r="J77" s="29"/>
      <c r="K77" s="23"/>
      <c r="L77" s="23"/>
    </row>
    <row r="78" spans="1:12" s="10" customFormat="1" ht="54" customHeight="1" x14ac:dyDescent="0.25">
      <c r="A78" s="117" t="s">
        <v>7</v>
      </c>
      <c r="B78" s="117"/>
      <c r="C78" s="117"/>
      <c r="D78" s="117"/>
      <c r="E78" s="117"/>
      <c r="F78" s="117"/>
      <c r="G78" s="117"/>
      <c r="H78" s="117"/>
      <c r="I78" s="24"/>
      <c r="J78" s="32"/>
      <c r="K78" s="24"/>
      <c r="L78" s="24"/>
    </row>
    <row r="79" spans="1:12" x14ac:dyDescent="0.25">
      <c r="A79" s="23"/>
      <c r="B79" s="23"/>
      <c r="C79" s="23"/>
      <c r="D79" s="23"/>
      <c r="E79" s="23"/>
      <c r="F79" s="29"/>
      <c r="G79" s="29"/>
      <c r="H79" s="23"/>
      <c r="I79" s="23"/>
      <c r="J79" s="29"/>
      <c r="K79" s="23"/>
      <c r="L79" s="23"/>
    </row>
  </sheetData>
  <mergeCells count="21">
    <mergeCell ref="I1:L1"/>
    <mergeCell ref="A8:A11"/>
    <mergeCell ref="A13:A14"/>
    <mergeCell ref="A78:H78"/>
    <mergeCell ref="A62:L62"/>
    <mergeCell ref="A3:L3"/>
    <mergeCell ref="A63:L63"/>
    <mergeCell ref="A2:L2"/>
    <mergeCell ref="A4:A5"/>
    <mergeCell ref="B4:B5"/>
    <mergeCell ref="C4:E4"/>
    <mergeCell ref="F4:L4"/>
    <mergeCell ref="A16:A19"/>
    <mergeCell ref="A21:A24"/>
    <mergeCell ref="A51:A54"/>
    <mergeCell ref="A56:A59"/>
    <mergeCell ref="A26:A29"/>
    <mergeCell ref="A31:A34"/>
    <mergeCell ref="A36:A39"/>
    <mergeCell ref="A41:A44"/>
    <mergeCell ref="A46:A49"/>
  </mergeCells>
  <printOptions horizontalCentered="1"/>
  <pageMargins left="0" right="0" top="0" bottom="0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Клименко</dc:creator>
  <cp:lastModifiedBy>User</cp:lastModifiedBy>
  <cp:lastPrinted>2017-04-26T09:44:55Z</cp:lastPrinted>
  <dcterms:created xsi:type="dcterms:W3CDTF">2014-10-15T14:19:10Z</dcterms:created>
  <dcterms:modified xsi:type="dcterms:W3CDTF">2017-05-23T06:12:25Z</dcterms:modified>
</cp:coreProperties>
</file>